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Лист1!#REF!</definedName>
    <definedName name="_xlnm.Print_Area" localSheetId="0">Лист1!$A$1:$M$23</definedName>
  </definedNames>
  <calcPr calcId="162913" fullPrecision="0"/>
</workbook>
</file>

<file path=xl/calcChain.xml><?xml version="1.0" encoding="utf-8"?>
<calcChain xmlns="http://schemas.openxmlformats.org/spreadsheetml/2006/main">
  <c r="H17" i="1" l="1"/>
  <c r="E17" i="1"/>
  <c r="F17" i="1" s="1"/>
  <c r="D17" i="1"/>
  <c r="C17" i="1"/>
  <c r="H16" i="1"/>
  <c r="E16" i="1"/>
  <c r="F16" i="1" s="1"/>
  <c r="C16" i="1"/>
  <c r="D16" i="1" s="1"/>
  <c r="H15" i="1"/>
  <c r="F15" i="1"/>
  <c r="E15" i="1"/>
  <c r="C15" i="1"/>
  <c r="D15" i="1" s="1"/>
  <c r="H14" i="1"/>
  <c r="F14" i="1"/>
  <c r="E14" i="1"/>
  <c r="C14" i="1"/>
  <c r="D14" i="1" s="1"/>
  <c r="H13" i="1"/>
  <c r="E13" i="1"/>
  <c r="F13" i="1" s="1"/>
  <c r="D13" i="1"/>
  <c r="C13" i="1"/>
  <c r="H12" i="1"/>
  <c r="E12" i="1"/>
  <c r="F12" i="1" s="1"/>
  <c r="D12" i="1"/>
  <c r="C12" i="1"/>
  <c r="H11" i="1"/>
  <c r="F11" i="1"/>
  <c r="E11" i="1"/>
  <c r="C11" i="1"/>
  <c r="D11" i="1" s="1"/>
  <c r="H10" i="1"/>
  <c r="F10" i="1"/>
  <c r="E10" i="1"/>
  <c r="C10" i="1"/>
  <c r="D10" i="1" s="1"/>
  <c r="H9" i="1"/>
  <c r="E9" i="1"/>
  <c r="F9" i="1" s="1"/>
  <c r="D9" i="1"/>
  <c r="C9" i="1"/>
  <c r="H8" i="1"/>
  <c r="E8" i="1"/>
  <c r="F8" i="1" s="1"/>
  <c r="D8" i="1"/>
  <c r="C8" i="1"/>
  <c r="H7" i="1"/>
  <c r="F7" i="1"/>
  <c r="E7" i="1"/>
  <c r="C7" i="1"/>
  <c r="D7" i="1" s="1"/>
  <c r="H18" i="1" l="1"/>
  <c r="L8" i="1" l="1"/>
  <c r="L9" i="1"/>
  <c r="L10" i="1"/>
  <c r="L11" i="1"/>
  <c r="L12" i="1"/>
  <c r="L13" i="1"/>
  <c r="L14" i="1"/>
  <c r="L15" i="1"/>
  <c r="L16" i="1"/>
  <c r="L17" i="1"/>
  <c r="L7" i="1"/>
  <c r="L18" i="1" l="1"/>
  <c r="I18" i="1" l="1"/>
</calcChain>
</file>

<file path=xl/sharedStrings.xml><?xml version="1.0" encoding="utf-8"?>
<sst xmlns="http://schemas.openxmlformats.org/spreadsheetml/2006/main" count="45" uniqueCount="24">
  <si>
    <t>№ пункта</t>
  </si>
  <si>
    <t>Муниципальное образование</t>
  </si>
  <si>
    <t>Населенный пункт</t>
  </si>
  <si>
    <t>Всего:</t>
  </si>
  <si>
    <t>городской округ город Бор</t>
  </si>
  <si>
    <t>-</t>
  </si>
  <si>
    <t>0</t>
  </si>
  <si>
    <t>4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</si>
  <si>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</si>
  <si>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</si>
  <si>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</si>
  <si>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</si>
  <si>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</si>
  <si>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</si>
  <si>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</si>
  <si>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</si>
  <si>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</si>
  <si>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</si>
  <si>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</si>
  <si>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 xml:space="preserve">* 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</si>
  <si>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</si>
  <si>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</si>
  <si>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«ВОЛГОГАЗ» (ИНН 5246038268), г. Бор Нижегородской области, в рамках догазификации и в рамках догазификации котельных за 1 квартал 2026 г.</t>
  </si>
  <si>
    <t>ПРИЛОЖЕНИЕ к решению региональной службы по тарифам Нижегородской области 
от  25 мая 2026 г. № 23/2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</si>
</sst>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8"/>
      <name val="Calibri"/>
      <family val="2"/>
      <scheme val="minor"/>
    </font>
    <font>
      <sz val="9"/>
      <color theme="1"/>
      <name val="Cambria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center"/>
    </xf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4" fontId="9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0" fontId="0" fillId="0" borderId="0" xfId="0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exchange\Lavrenteva\&#1055;&#1056;&#1040;&#1042;&#1051;&#1045;&#1053;&#1048;&#1071;%202020_2026\&#1055;&#1088;&#1086;&#1077;&#1082;&#1090;&#1099;%20&#1088;&#1077;&#1096;&#1077;&#1085;&#1080;&#1081;%20&#1080;%20&#1079;&#1072;&#1082;&#1083;&#1102;&#1095;&#1077;&#1085;&#1080;&#1103;%20&#1076;&#1083;&#1103;%20&#1060;&#1040;&#1057;\2026%20&#1075;&#1086;&#1076;\25.05.2026\&#1044;&#1080;&#1089;&#1082;%20&#1043;&#1056;&#1054;\&#1053;&#1086;&#1074;&#1072;&#1103;%20&#1090;&#1072;&#1073;&#1083;&#1080;&#1094;&#1072;%20&#8470;%201%201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B6" t="str">
            <v>м.о.г.Бор, д.Ваганьково (Редькинский с/с), д.32</v>
          </cell>
          <cell r="C6" t="str">
            <v>52-25-008-079</v>
          </cell>
          <cell r="AB6">
            <v>315773.06999999995</v>
          </cell>
        </row>
        <row r="7">
          <cell r="B7" t="str">
            <v>м.о.г.Бор, г.Бор, мкр.Серебряный Бор, ул.Василевского, д.25</v>
          </cell>
          <cell r="C7" t="str">
            <v>52-25-008-081</v>
          </cell>
          <cell r="AB7">
            <v>253990.77999999997</v>
          </cell>
        </row>
        <row r="8">
          <cell r="B8" t="str">
            <v>м.о.г.Бор, г.Бор, ул.Новополевая, д.16</v>
          </cell>
          <cell r="C8" t="str">
            <v>52-25-008-062</v>
          </cell>
          <cell r="AB8">
            <v>298370.2</v>
          </cell>
        </row>
        <row r="9">
          <cell r="B9" t="str">
            <v>м.о.г.Бор, г.Бор, ул.Приозерная, уч. 9 КНД 52:20:1400043:2843</v>
          </cell>
          <cell r="C9" t="str">
            <v>52-25-008-064</v>
          </cell>
          <cell r="AB9">
            <v>214843.18</v>
          </cell>
        </row>
        <row r="10">
          <cell r="B10" t="str">
            <v>м.о.г.Бор, мкр.Серебрянный Бор, ул.Кожедуба, д.72А</v>
          </cell>
          <cell r="C10" t="str">
            <v>52-25-008-114</v>
          </cell>
          <cell r="AB10">
            <v>18900.189999999999</v>
          </cell>
        </row>
        <row r="11">
          <cell r="B11" t="str">
            <v>м.о.г.Бор, д.Мякотинское, д.112</v>
          </cell>
          <cell r="C11" t="str">
            <v>52-25-008-096</v>
          </cell>
          <cell r="AB11">
            <v>254613.96999999997</v>
          </cell>
        </row>
        <row r="12">
          <cell r="B12" t="str">
            <v>м.о.г.Бор, д.Ваганьково, д.55Б</v>
          </cell>
          <cell r="C12" t="str">
            <v>52-25-008-097</v>
          </cell>
          <cell r="AB12">
            <v>671397.88000000012</v>
          </cell>
        </row>
        <row r="13">
          <cell r="B13" t="str">
            <v>д.Яблонное, з/у61А КНД 52:20:0600019:809</v>
          </cell>
          <cell r="C13" t="str">
            <v>52-25-008-042</v>
          </cell>
          <cell r="AB13">
            <v>204274.25</v>
          </cell>
        </row>
        <row r="14">
          <cell r="B14" t="str">
            <v>д.Ильинское (КНД 52:20:0700028:2158)</v>
          </cell>
          <cell r="C14" t="str">
            <v>52-25-008-045</v>
          </cell>
          <cell r="AB14">
            <v>1306432.31</v>
          </cell>
        </row>
        <row r="15">
          <cell r="B15" t="str">
            <v>ж.р. Липово, ул.4-я, д.1Т</v>
          </cell>
          <cell r="C15" t="str">
            <v>52-25-008-092</v>
          </cell>
          <cell r="AB15">
            <v>18900.189999999999</v>
          </cell>
        </row>
        <row r="16">
          <cell r="B16" t="str">
            <v>д.Белкино, ул.Зеленая, д.5</v>
          </cell>
          <cell r="C16" t="str">
            <v>52-22-008-193</v>
          </cell>
          <cell r="AB16">
            <v>212347.24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topLeftCell="A10" zoomScale="75" zoomScaleNormal="100" zoomScaleSheetLayoutView="75" workbookViewId="0">
      <selection activeCell="A3" sqref="A3:M3"/>
    </sheetView>
  </sheetViews>
  <sheetFormatPr defaultColWidth="9.109375" defaultRowHeight="13.8" x14ac:dyDescent="0.25"/>
  <cols>
    <col min="1" max="1" width="7.44140625" style="1" customWidth="1"/>
    <col min="2" max="2" width="18.44140625" style="1" customWidth="1"/>
    <col min="3" max="3" width="20.88671875" style="1" customWidth="1"/>
    <col min="4" max="4" width="26.33203125" style="1" customWidth="1"/>
    <col min="5" max="5" width="18.77734375" style="5" customWidth="1"/>
    <col min="6" max="6" width="20.6640625" style="1" customWidth="1"/>
    <col min="7" max="7" width="28" style="3" customWidth="1"/>
    <col min="8" max="8" width="14.88671875" style="3" customWidth="1"/>
    <col min="9" max="9" width="12.44140625" style="3" customWidth="1"/>
    <col min="10" max="10" width="9.109375" style="3"/>
    <col min="11" max="11" width="13.109375" style="3" customWidth="1"/>
    <col min="12" max="12" width="13.6640625" style="3" customWidth="1"/>
    <col min="13" max="13" width="10.109375" style="1" customWidth="1"/>
    <col min="14" max="16384" width="9.109375" style="1"/>
  </cols>
  <sheetData>
    <row r="1" spans="1:13" ht="36.6" customHeight="1" x14ac:dyDescent="0.3">
      <c r="K1" s="32" t="s">
        <v>23</v>
      </c>
      <c r="L1" s="32"/>
      <c r="M1" s="33"/>
    </row>
    <row r="2" spans="1:13" ht="14.4" x14ac:dyDescent="0.3">
      <c r="A2" s="2"/>
      <c r="B2"/>
      <c r="C2"/>
      <c r="D2"/>
      <c r="E2" s="6"/>
      <c r="F2"/>
      <c r="G2" s="4"/>
      <c r="H2" s="4"/>
      <c r="I2" s="4"/>
      <c r="J2" s="4"/>
      <c r="K2" s="4"/>
      <c r="L2" s="4"/>
    </row>
    <row r="3" spans="1:13" ht="64.5" customHeight="1" x14ac:dyDescent="0.25">
      <c r="A3" s="30" t="s">
        <v>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57" customHeight="1" x14ac:dyDescent="0.25">
      <c r="A4" s="31" t="s">
        <v>0</v>
      </c>
      <c r="B4" s="31" t="s">
        <v>1</v>
      </c>
      <c r="C4" s="31" t="s">
        <v>2</v>
      </c>
      <c r="D4" s="31" t="s">
        <v>8</v>
      </c>
      <c r="E4" s="31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/>
      <c r="K4" s="31"/>
      <c r="L4" s="31"/>
      <c r="M4" s="31"/>
    </row>
    <row r="5" spans="1:13" ht="409.6" customHeight="1" x14ac:dyDescent="0.25">
      <c r="A5" s="31"/>
      <c r="B5" s="31"/>
      <c r="C5" s="31"/>
      <c r="D5" s="31"/>
      <c r="E5" s="31"/>
      <c r="F5" s="31"/>
      <c r="G5" s="31"/>
      <c r="H5" s="31"/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</row>
    <row r="6" spans="1:13" ht="18" customHeight="1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</row>
    <row r="7" spans="1:13" ht="62.25" customHeight="1" x14ac:dyDescent="0.25">
      <c r="A7" s="21">
        <v>1</v>
      </c>
      <c r="B7" s="15" t="s">
        <v>4</v>
      </c>
      <c r="C7" s="22" t="str">
        <f>[1]Лист1!$B6</f>
        <v>м.о.г.Бор, д.Ваганьково (Редькинский с/с), д.32</v>
      </c>
      <c r="D7" s="22" t="str">
        <f>_xlfn.CONCAT("Газопровод-ввод по адресу: ",C7)</f>
        <v>Газопровод-ввод по адресу: м.о.г.Бор, д.Ваганьково (Редькинский с/с), д.32</v>
      </c>
      <c r="E7" s="15" t="str">
        <f>[1]Лист1!$C6</f>
        <v>52-25-008-079</v>
      </c>
      <c r="F7" s="20" t="str">
        <f>_xlfn.CONCAT(E7,"-00000")</f>
        <v>52-25-008-079-00000</v>
      </c>
      <c r="G7" s="16" t="s">
        <v>6</v>
      </c>
      <c r="H7" s="23">
        <f>[1]Лист1!$AB6</f>
        <v>315773.07</v>
      </c>
      <c r="I7" s="24">
        <v>211474.46</v>
      </c>
      <c r="J7" s="25">
        <v>0</v>
      </c>
      <c r="K7" s="25">
        <v>0</v>
      </c>
      <c r="L7" s="24">
        <f>I7</f>
        <v>211474.46</v>
      </c>
      <c r="M7" s="15">
        <v>0</v>
      </c>
    </row>
    <row r="8" spans="1:13" ht="58.5" customHeight="1" x14ac:dyDescent="0.25">
      <c r="A8" s="21">
        <v>2</v>
      </c>
      <c r="B8" s="15" t="s">
        <v>4</v>
      </c>
      <c r="C8" s="22" t="str">
        <f>[1]Лист1!$B7</f>
        <v>м.о.г.Бор, г.Бор, мкр.Серебряный Бор, ул.Василевского, д.25</v>
      </c>
      <c r="D8" s="22" t="str">
        <f t="shared" ref="D8:D17" si="0">_xlfn.CONCAT("Газопровод-ввод по адресу: ",C8)</f>
        <v>Газопровод-ввод по адресу: м.о.г.Бор, г.Бор, мкр.Серебряный Бор, ул.Василевского, д.25</v>
      </c>
      <c r="E8" s="15" t="str">
        <f>[1]Лист1!$C7</f>
        <v>52-25-008-081</v>
      </c>
      <c r="F8" s="20" t="str">
        <f t="shared" ref="F8:F17" si="1">_xlfn.CONCAT(E8,"-00000")</f>
        <v>52-25-008-081-00000</v>
      </c>
      <c r="G8" s="16" t="s">
        <v>6</v>
      </c>
      <c r="H8" s="23">
        <f>[1]Лист1!$AB7</f>
        <v>253990.78</v>
      </c>
      <c r="I8" s="24">
        <v>183255.71</v>
      </c>
      <c r="J8" s="25">
        <v>0</v>
      </c>
      <c r="K8" s="25">
        <v>0</v>
      </c>
      <c r="L8" s="24">
        <f t="shared" ref="L8:L17" si="2">I8</f>
        <v>183255.71</v>
      </c>
      <c r="M8" s="15">
        <v>0</v>
      </c>
    </row>
    <row r="9" spans="1:13" ht="58.5" customHeight="1" x14ac:dyDescent="0.25">
      <c r="A9" s="21">
        <v>3</v>
      </c>
      <c r="B9" s="15" t="s">
        <v>4</v>
      </c>
      <c r="C9" s="22" t="str">
        <f>[1]Лист1!$B8</f>
        <v>м.о.г.Бор, г.Бор, ул.Новополевая, д.16</v>
      </c>
      <c r="D9" s="22" t="str">
        <f t="shared" si="0"/>
        <v>Газопровод-ввод по адресу: м.о.г.Бор, г.Бор, ул.Новополевая, д.16</v>
      </c>
      <c r="E9" s="15" t="str">
        <f>[1]Лист1!$C8</f>
        <v>52-25-008-062</v>
      </c>
      <c r="F9" s="20" t="str">
        <f t="shared" si="1"/>
        <v>52-25-008-062-00000</v>
      </c>
      <c r="G9" s="16" t="s">
        <v>6</v>
      </c>
      <c r="H9" s="23">
        <f>[1]Лист1!$AB8</f>
        <v>298370.2</v>
      </c>
      <c r="I9" s="24">
        <v>239019.08</v>
      </c>
      <c r="J9" s="25">
        <v>0</v>
      </c>
      <c r="K9" s="25">
        <v>0</v>
      </c>
      <c r="L9" s="24">
        <f t="shared" si="2"/>
        <v>239019.08</v>
      </c>
      <c r="M9" s="15">
        <v>0</v>
      </c>
    </row>
    <row r="10" spans="1:13" ht="58.5" customHeight="1" x14ac:dyDescent="0.25">
      <c r="A10" s="21">
        <v>4</v>
      </c>
      <c r="B10" s="15" t="s">
        <v>4</v>
      </c>
      <c r="C10" s="22" t="str">
        <f>[1]Лист1!$B9</f>
        <v>м.о.г.Бор, г.Бор, ул.Приозерная, уч. 9 КНД 52:20:1400043:2843</v>
      </c>
      <c r="D10" s="22" t="str">
        <f t="shared" si="0"/>
        <v>Газопровод-ввод по адресу: м.о.г.Бор, г.Бор, ул.Приозерная, уч. 9 КНД 52:20:1400043:2843</v>
      </c>
      <c r="E10" s="15" t="str">
        <f>[1]Лист1!$C9</f>
        <v>52-25-008-064</v>
      </c>
      <c r="F10" s="20" t="str">
        <f t="shared" si="1"/>
        <v>52-25-008-064-00000</v>
      </c>
      <c r="G10" s="16" t="s">
        <v>6</v>
      </c>
      <c r="H10" s="23">
        <f>[1]Лист1!$AB9</f>
        <v>214843.18</v>
      </c>
      <c r="I10" s="24">
        <v>191118.21</v>
      </c>
      <c r="J10" s="25">
        <v>0</v>
      </c>
      <c r="K10" s="25">
        <v>0</v>
      </c>
      <c r="L10" s="24">
        <f t="shared" si="2"/>
        <v>191118.21</v>
      </c>
      <c r="M10" s="15">
        <v>0</v>
      </c>
    </row>
    <row r="11" spans="1:13" ht="55.2" x14ac:dyDescent="0.25">
      <c r="A11" s="21">
        <v>5</v>
      </c>
      <c r="B11" s="15" t="s">
        <v>4</v>
      </c>
      <c r="C11" s="22" t="str">
        <f>[1]Лист1!$B10</f>
        <v>м.о.г.Бор, мкр.Серебрянный Бор, ул.Кожедуба, д.72А</v>
      </c>
      <c r="D11" s="22" t="str">
        <f t="shared" si="0"/>
        <v>Газопровод-ввод по адресу: м.о.г.Бор, мкр.Серебрянный Бор, ул.Кожедуба, д.72А</v>
      </c>
      <c r="E11" s="15" t="str">
        <f>[1]Лист1!$C10</f>
        <v>52-25-008-114</v>
      </c>
      <c r="F11" s="20" t="str">
        <f t="shared" si="1"/>
        <v>52-25-008-114-00000</v>
      </c>
      <c r="G11" s="16" t="s">
        <v>7</v>
      </c>
      <c r="H11" s="23">
        <f>[1]Лист1!$AB10</f>
        <v>18900.189999999999</v>
      </c>
      <c r="I11" s="24">
        <v>18900.189999999999</v>
      </c>
      <c r="J11" s="25">
        <v>0</v>
      </c>
      <c r="K11" s="25">
        <v>0</v>
      </c>
      <c r="L11" s="24">
        <f t="shared" si="2"/>
        <v>18900.189999999999</v>
      </c>
      <c r="M11" s="15">
        <v>0</v>
      </c>
    </row>
    <row r="12" spans="1:13" ht="45" customHeight="1" x14ac:dyDescent="0.25">
      <c r="A12" s="21">
        <v>6</v>
      </c>
      <c r="B12" s="15" t="s">
        <v>4</v>
      </c>
      <c r="C12" s="22" t="str">
        <f>[1]Лист1!$B11</f>
        <v>м.о.г.Бор, д.Мякотинское, д.112</v>
      </c>
      <c r="D12" s="22" t="str">
        <f t="shared" si="0"/>
        <v>Газопровод-ввод по адресу: м.о.г.Бор, д.Мякотинское, д.112</v>
      </c>
      <c r="E12" s="15" t="str">
        <f>[1]Лист1!$C11</f>
        <v>52-25-008-096</v>
      </c>
      <c r="F12" s="20" t="str">
        <f t="shared" si="1"/>
        <v>52-25-008-096-00000</v>
      </c>
      <c r="G12" s="16" t="s">
        <v>6</v>
      </c>
      <c r="H12" s="23">
        <f>[1]Лист1!$AB11</f>
        <v>254613.97</v>
      </c>
      <c r="I12" s="24">
        <v>182383.2</v>
      </c>
      <c r="J12" s="25">
        <v>0</v>
      </c>
      <c r="K12" s="25">
        <v>0</v>
      </c>
      <c r="L12" s="24">
        <f t="shared" si="2"/>
        <v>182383.2</v>
      </c>
      <c r="M12" s="15">
        <v>0</v>
      </c>
    </row>
    <row r="13" spans="1:13" ht="39" customHeight="1" x14ac:dyDescent="0.25">
      <c r="A13" s="21">
        <v>7</v>
      </c>
      <c r="B13" s="15" t="s">
        <v>4</v>
      </c>
      <c r="C13" s="22" t="str">
        <f>[1]Лист1!$B12</f>
        <v>м.о.г.Бор, д.Ваганьково, д.55Б</v>
      </c>
      <c r="D13" s="22" t="str">
        <f t="shared" si="0"/>
        <v>Газопровод-ввод по адресу: м.о.г.Бор, д.Ваганьково, д.55Б</v>
      </c>
      <c r="E13" s="15" t="str">
        <f>[1]Лист1!$C12</f>
        <v>52-25-008-097</v>
      </c>
      <c r="F13" s="20" t="str">
        <f t="shared" si="1"/>
        <v>52-25-008-097-00000</v>
      </c>
      <c r="G13" s="16" t="s">
        <v>6</v>
      </c>
      <c r="H13" s="23">
        <f>[1]Лист1!$AB12</f>
        <v>671397.88</v>
      </c>
      <c r="I13" s="24">
        <v>666097.88</v>
      </c>
      <c r="J13" s="25">
        <v>0</v>
      </c>
      <c r="K13" s="25">
        <v>0</v>
      </c>
      <c r="L13" s="24">
        <f t="shared" si="2"/>
        <v>666097.88</v>
      </c>
      <c r="M13" s="15">
        <v>0</v>
      </c>
    </row>
    <row r="14" spans="1:13" ht="41.4" x14ac:dyDescent="0.25">
      <c r="A14" s="21">
        <v>8</v>
      </c>
      <c r="B14" s="15" t="s">
        <v>4</v>
      </c>
      <c r="C14" s="22" t="str">
        <f>[1]Лист1!$B13</f>
        <v>д.Яблонное, з/у61А КНД 52:20:0600019:809</v>
      </c>
      <c r="D14" s="22" t="str">
        <f t="shared" si="0"/>
        <v>Газопровод-ввод по адресу: д.Яблонное, з/у61А КНД 52:20:0600019:809</v>
      </c>
      <c r="E14" s="15" t="str">
        <f>[1]Лист1!$C13</f>
        <v>52-25-008-042</v>
      </c>
      <c r="F14" s="20" t="str">
        <f t="shared" si="1"/>
        <v>52-25-008-042-00000</v>
      </c>
      <c r="G14" s="16" t="s">
        <v>6</v>
      </c>
      <c r="H14" s="23">
        <f>[1]Лист1!$AB13</f>
        <v>204274.25</v>
      </c>
      <c r="I14" s="24">
        <v>178058.83</v>
      </c>
      <c r="J14" s="25">
        <v>0</v>
      </c>
      <c r="K14" s="25">
        <v>0</v>
      </c>
      <c r="L14" s="24">
        <f t="shared" si="2"/>
        <v>178058.83</v>
      </c>
      <c r="M14" s="15">
        <v>0</v>
      </c>
    </row>
    <row r="15" spans="1:13" ht="41.4" x14ac:dyDescent="0.25">
      <c r="A15" s="21">
        <v>9</v>
      </c>
      <c r="B15" s="15" t="s">
        <v>4</v>
      </c>
      <c r="C15" s="22" t="str">
        <f>[1]Лист1!$B14</f>
        <v>д.Ильинское (КНД 52:20:0700028:2158)</v>
      </c>
      <c r="D15" s="22" t="str">
        <f t="shared" si="0"/>
        <v>Газопровод-ввод по адресу: д.Ильинское (КНД 52:20:0700028:2158)</v>
      </c>
      <c r="E15" s="15" t="str">
        <f>[1]Лист1!$C14</f>
        <v>52-25-008-045</v>
      </c>
      <c r="F15" s="20" t="str">
        <f t="shared" si="1"/>
        <v>52-25-008-045-00000</v>
      </c>
      <c r="G15" s="16" t="s">
        <v>6</v>
      </c>
      <c r="H15" s="23">
        <f>[1]Лист1!$AB14</f>
        <v>1306432.31</v>
      </c>
      <c r="I15" s="24">
        <v>1102119.8899999999</v>
      </c>
      <c r="J15" s="25">
        <v>0</v>
      </c>
      <c r="K15" s="25">
        <v>0</v>
      </c>
      <c r="L15" s="24">
        <f t="shared" si="2"/>
        <v>1102119.8899999999</v>
      </c>
      <c r="M15" s="15">
        <v>0</v>
      </c>
    </row>
    <row r="16" spans="1:13" ht="27.6" x14ac:dyDescent="0.25">
      <c r="A16" s="21">
        <v>10</v>
      </c>
      <c r="B16" s="15" t="s">
        <v>4</v>
      </c>
      <c r="C16" s="22" t="str">
        <f>[1]Лист1!$B15</f>
        <v>ж.р. Липово, ул.4-я, д.1Т</v>
      </c>
      <c r="D16" s="22" t="str">
        <f t="shared" si="0"/>
        <v>Газопровод-ввод по адресу: ж.р. Липово, ул.4-я, д.1Т</v>
      </c>
      <c r="E16" s="15" t="str">
        <f>[1]Лист1!$C15</f>
        <v>52-25-008-092</v>
      </c>
      <c r="F16" s="20" t="str">
        <f t="shared" si="1"/>
        <v>52-25-008-092-00000</v>
      </c>
      <c r="G16" s="16" t="s">
        <v>7</v>
      </c>
      <c r="H16" s="23">
        <f>[1]Лист1!$AB15</f>
        <v>18900.189999999999</v>
      </c>
      <c r="I16" s="24">
        <v>18900.189999999999</v>
      </c>
      <c r="J16" s="25">
        <v>0</v>
      </c>
      <c r="K16" s="25">
        <v>0</v>
      </c>
      <c r="L16" s="24">
        <f t="shared" si="2"/>
        <v>18900.189999999999</v>
      </c>
      <c r="M16" s="15">
        <v>0</v>
      </c>
    </row>
    <row r="17" spans="1:13" ht="27.6" x14ac:dyDescent="0.25">
      <c r="A17" s="21">
        <v>11</v>
      </c>
      <c r="B17" s="15" t="s">
        <v>4</v>
      </c>
      <c r="C17" s="22" t="str">
        <f>[1]Лист1!$B16</f>
        <v>д.Белкино, ул.Зеленая, д.5</v>
      </c>
      <c r="D17" s="22" t="str">
        <f t="shared" si="0"/>
        <v>Газопровод-ввод по адресу: д.Белкино, ул.Зеленая, д.5</v>
      </c>
      <c r="E17" s="15" t="str">
        <f>[1]Лист1!$C16</f>
        <v>52-22-008-193</v>
      </c>
      <c r="F17" s="20" t="str">
        <f t="shared" si="1"/>
        <v>52-22-008-193-00000</v>
      </c>
      <c r="G17" s="16" t="s">
        <v>6</v>
      </c>
      <c r="H17" s="23">
        <f>[1]Лист1!$AB16</f>
        <v>212347.24</v>
      </c>
      <c r="I17" s="24">
        <v>191749.46</v>
      </c>
      <c r="J17" s="25">
        <v>0</v>
      </c>
      <c r="K17" s="25">
        <v>0</v>
      </c>
      <c r="L17" s="24">
        <f t="shared" si="2"/>
        <v>191749.46</v>
      </c>
      <c r="M17" s="15">
        <v>0</v>
      </c>
    </row>
    <row r="18" spans="1:13" ht="24" customHeight="1" x14ac:dyDescent="0.25">
      <c r="A18" s="26" t="s">
        <v>3</v>
      </c>
      <c r="B18" s="27"/>
      <c r="C18" s="27"/>
      <c r="D18" s="27"/>
      <c r="E18" s="27"/>
      <c r="F18" s="27"/>
      <c r="G18" s="18"/>
      <c r="H18" s="19">
        <f>SUM(H7:H17)</f>
        <v>3769843.26</v>
      </c>
      <c r="I18" s="17">
        <f>SUM(I7:I17)</f>
        <v>3183077.1</v>
      </c>
      <c r="J18" s="17" t="s">
        <v>5</v>
      </c>
      <c r="K18" s="17" t="s">
        <v>5</v>
      </c>
      <c r="L18" s="17">
        <f>SUM(L7:L17)</f>
        <v>3183077.1</v>
      </c>
      <c r="M18" s="17" t="s">
        <v>5</v>
      </c>
    </row>
    <row r="19" spans="1:13" x14ac:dyDescent="0.25">
      <c r="A19" s="10"/>
      <c r="B19" s="10"/>
      <c r="C19" s="10"/>
      <c r="D19" s="10"/>
      <c r="E19" s="10"/>
      <c r="F19" s="10"/>
      <c r="G19" s="11"/>
      <c r="H19" s="12"/>
      <c r="I19" s="12"/>
      <c r="J19" s="12"/>
      <c r="K19" s="12"/>
      <c r="L19" s="13"/>
      <c r="M19" s="12"/>
    </row>
    <row r="20" spans="1:13" x14ac:dyDescent="0.25">
      <c r="A20" s="14" t="s">
        <v>19</v>
      </c>
      <c r="B20" s="28" t="s">
        <v>20</v>
      </c>
      <c r="C20" s="28"/>
      <c r="D20" s="28"/>
      <c r="E20" s="28"/>
      <c r="F20" s="28"/>
      <c r="G20" s="28"/>
      <c r="H20" s="28"/>
      <c r="I20" s="12"/>
      <c r="J20" s="12"/>
      <c r="K20" s="12"/>
      <c r="L20" s="13"/>
      <c r="M20" s="12"/>
    </row>
    <row r="21" spans="1:13" x14ac:dyDescent="0.25">
      <c r="A21" s="10"/>
      <c r="B21" s="10"/>
      <c r="C21" s="10"/>
      <c r="D21" s="10"/>
      <c r="E21" s="10"/>
      <c r="F21" s="10"/>
      <c r="G21" s="11"/>
      <c r="H21" s="12"/>
      <c r="I21" s="12"/>
      <c r="J21" s="12"/>
      <c r="K21" s="12"/>
      <c r="L21" s="13"/>
      <c r="M21" s="12"/>
    </row>
    <row r="22" spans="1:13" ht="42" customHeight="1" x14ac:dyDescent="0.2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</sheetData>
  <mergeCells count="14">
    <mergeCell ref="K1:M1"/>
    <mergeCell ref="A18:F18"/>
    <mergeCell ref="B20:H20"/>
    <mergeCell ref="A22:M22"/>
    <mergeCell ref="A3:M3"/>
    <mergeCell ref="A4:A5"/>
    <mergeCell ref="B4:B5"/>
    <mergeCell ref="C4:C5"/>
    <mergeCell ref="F4:F5"/>
    <mergeCell ref="G4:G5"/>
    <mergeCell ref="H4:H5"/>
    <mergeCell ref="I4:M4"/>
    <mergeCell ref="D4:D5"/>
    <mergeCell ref="E4:E5"/>
  </mergeCells>
  <phoneticPr fontId="3" type="noConversion"/>
  <pageMargins left="0.70866141732283472" right="0.31496062992125984" top="0.35433070866141736" bottom="0.35433070866141736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2026-05-22T06:53:06Z</dcterms:modified>
</cp:coreProperties>
</file>